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99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<sst xmlns="http://schemas.openxmlformats.org/spreadsheetml/2006/main" count="38" uniqueCount="26">
  <si>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n</t>
  </si>
  <si>
    <t>SD</t>
  </si>
  <si>
    <t>CV</t>
  </si>
  <si>
    <t>SE%</t>
  </si>
  <si>
    <t xml:space="preserve"> </t>
  </si>
  <si>
    <t>Net Vol/tree</t>
  </si>
  <si>
    <t>Comb SE% =</t>
  </si>
  <si>
    <t>Trees/acre</t>
  </si>
  <si>
    <t>aver</t>
  </si>
  <si>
    <t>Variability</t>
  </si>
  <si>
    <t xml:space="preserve">   Measurement Costs</t>
  </si>
  <si>
    <t xml:space="preserve">= Cost (TC) </t>
  </si>
  <si>
    <t>Ratio for lowest cost answer ==&gt;</t>
  </si>
  <si>
    <t>which is =&gt;</t>
  </si>
  <si>
    <t xml:space="preserve">  Desired SEc% (Total)==&gt;</t>
  </si>
  <si>
    <t>n points</t>
  </si>
  <si>
    <t>SE% (TC)</t>
  </si>
  <si>
    <t>n (*BAR)</t>
  </si>
  <si>
    <t>SE% (*BAR)</t>
  </si>
  <si>
    <t>CV(TC)</t>
  </si>
  <si>
    <t>CV(measure)</t>
  </si>
  <si>
    <t>= Cost (meas)</t>
  </si>
  <si>
    <t xml:space="preserve"> TC per meas</t>
  </si>
  <si>
    <t xml:space="preserve"> meas / TC</t>
  </si>
  <si>
    <t>You can change items on yellow background</t>
  </si>
  <si>
    <t>per large plot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</si>
</sst>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</numFmts>
  <fonts count="9">
    <font>
      <sz val="12"/>
      <name val="Times New Roman"/>
      <family val="0"/>
    </font>
    <font>
      <sz val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19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2" fontId="2" fillId="3" borderId="9" xfId="0" applyFont="1" applyFill="1" applyBorder="1" applyAlignment="1" applyProtection="1">
      <alignment/>
      <protection/>
    </xf>
    <xf numFmtId="2" fontId="3" fillId="3" borderId="10" xfId="0" applyFont="1" applyFill="1" applyBorder="1" applyAlignment="1" applyProtection="1">
      <alignment/>
      <protection/>
    </xf>
    <xf numFmtId="2" fontId="0" fillId="3" borderId="10" xfId="0" applyFill="1" applyBorder="1" applyAlignment="1" applyProtection="1">
      <alignment/>
      <protection/>
    </xf>
    <xf numFmtId="2" fontId="0" fillId="3" borderId="11" xfId="0" applyFill="1" applyBorder="1" applyAlignment="1" applyProtection="1">
      <alignment/>
      <protection/>
    </xf>
    <xf numFmtId="166" fontId="3" fillId="4" borderId="0" xfId="0" applyNumberFormat="1" applyFont="1" applyFill="1" applyBorder="1" applyAlignment="1" applyProtection="1">
      <alignment horizontal="center"/>
      <protection locked="0"/>
    </xf>
    <xf numFmtId="2" fontId="0" fillId="3" borderId="0" xfId="0" applyFill="1" applyBorder="1" applyAlignment="1" applyProtection="1">
      <alignment/>
      <protection/>
    </xf>
    <xf numFmtId="2" fontId="2" fillId="4" borderId="0" xfId="0" applyFont="1" applyFill="1" applyBorder="1" applyAlignment="1" applyProtection="1">
      <alignment horizontal="center"/>
      <protection locked="0"/>
    </xf>
    <xf numFmtId="2" fontId="0" fillId="3" borderId="12" xfId="0" applyFill="1" applyBorder="1" applyAlignment="1" applyProtection="1">
      <alignment/>
      <protection/>
    </xf>
    <xf numFmtId="2" fontId="2" fillId="3" borderId="13" xfId="0" applyFont="1" applyFill="1" applyBorder="1" applyAlignment="1" applyProtection="1">
      <alignment/>
      <protection/>
    </xf>
    <xf numFmtId="2" fontId="4" fillId="3" borderId="13" xfId="0" applyFont="1" applyFill="1" applyBorder="1" applyAlignment="1" applyProtection="1">
      <alignment/>
      <protection/>
    </xf>
    <xf numFmtId="2" fontId="0" fillId="3" borderId="12" xfId="0" applyFill="1" applyBorder="1" applyAlignment="1" applyProtection="1">
      <alignment horizontal="center"/>
      <protection/>
    </xf>
    <xf numFmtId="2" fontId="0" fillId="3" borderId="13" xfId="0" applyFill="1" applyBorder="1" applyAlignment="1" applyProtection="1">
      <alignment/>
      <protection/>
    </xf>
    <xf numFmtId="2" fontId="0" fillId="3" borderId="0" xfId="0" applyFill="1" applyBorder="1" applyAlignment="1" applyProtection="1">
      <alignment horizontal="right"/>
      <protection/>
    </xf>
    <xf numFmtId="2" fontId="3" fillId="5" borderId="0" xfId="0" applyFont="1" applyFill="1" applyBorder="1" applyAlignment="1" applyProtection="1">
      <alignment horizontal="center"/>
      <protection/>
    </xf>
    <xf numFmtId="2" fontId="0" fillId="5" borderId="0" xfId="0" applyFill="1" applyBorder="1" applyAlignment="1" applyProtection="1">
      <alignment/>
      <protection/>
    </xf>
    <xf numFmtId="2" fontId="4" fillId="3" borderId="13" xfId="0" applyFont="1" applyFill="1" applyBorder="1" applyAlignment="1" applyProtection="1">
      <alignment horizontal="right"/>
      <protection/>
    </xf>
    <xf numFmtId="10" fontId="3" fillId="4" borderId="14" xfId="0" applyNumberFormat="1" applyFont="1" applyFill="1" applyBorder="1" applyAlignment="1" applyProtection="1">
      <alignment horizontal="center"/>
      <protection locked="0"/>
    </xf>
    <xf numFmtId="2" fontId="3" fillId="3" borderId="13" xfId="0" applyFont="1" applyFill="1" applyBorder="1" applyAlignment="1" applyProtection="1">
      <alignment horizontal="right"/>
      <protection/>
    </xf>
    <xf numFmtId="2" fontId="3" fillId="5" borderId="15" xfId="0" applyFont="1" applyFill="1" applyBorder="1" applyAlignment="1" applyProtection="1">
      <alignment horizontal="center"/>
      <protection/>
    </xf>
    <xf numFmtId="2" fontId="5" fillId="3" borderId="0" xfId="0" applyFont="1" applyFill="1" applyBorder="1" applyAlignment="1" applyProtection="1">
      <alignment horizontal="right"/>
      <protection/>
    </xf>
    <xf numFmtId="10" fontId="2" fillId="5" borderId="0" xfId="0" applyNumberFormat="1" applyFont="1" applyFill="1" applyBorder="1" applyAlignment="1" applyProtection="1">
      <alignment horizontal="center"/>
      <protection/>
    </xf>
    <xf numFmtId="2" fontId="6" fillId="3" borderId="12" xfId="0" applyFont="1" applyFill="1" applyBorder="1" applyAlignment="1" applyProtection="1">
      <alignment horizontal="right"/>
      <protection/>
    </xf>
    <xf numFmtId="2" fontId="3" fillId="3" borderId="16" xfId="0" applyFont="1" applyFill="1" applyBorder="1" applyAlignment="1" applyProtection="1">
      <alignment horizontal="right"/>
      <protection/>
    </xf>
    <xf numFmtId="2" fontId="3" fillId="5" borderId="17" xfId="0" applyFont="1" applyFill="1" applyBorder="1" applyAlignment="1" applyProtection="1">
      <alignment horizontal="center"/>
      <protection/>
    </xf>
    <xf numFmtId="2" fontId="7" fillId="3" borderId="18" xfId="0" applyFont="1" applyFill="1" applyBorder="1" applyAlignment="1" applyProtection="1">
      <alignment horizontal="right"/>
      <protection/>
    </xf>
    <xf numFmtId="10" fontId="2" fillId="5" borderId="18" xfId="0" applyNumberFormat="1" applyFont="1" applyFill="1" applyBorder="1" applyAlignment="1" applyProtection="1">
      <alignment horizontal="center"/>
      <protection/>
    </xf>
    <xf numFmtId="2" fontId="0" fillId="3" borderId="19" xfId="0" applyFill="1" applyBorder="1" applyAlignment="1" applyProtection="1">
      <alignment/>
      <protection/>
    </xf>
    <xf numFmtId="9" fontId="8" fillId="0" borderId="0" xfId="19" applyFont="1" applyBorder="1" applyAlignment="1">
      <alignment horizontal="center"/>
    </xf>
    <xf numFmtId="2" fontId="0" fillId="3" borderId="12" xfId="0" applyFill="1" applyBorder="1" applyAlignment="1" applyProtection="1" quotePrefix="1">
      <alignment/>
      <protection/>
    </xf>
    <xf numFmtId="168" fontId="8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161925</xdr:rowOff>
    </xdr:from>
    <xdr:to>
      <xdr:col>10</xdr:col>
      <xdr:colOff>352425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514850" y="1781175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1">
      <selection activeCell="E32" sqref="E32"/>
    </sheetView>
  </sheetViews>
  <sheetFormatPr defaultColWidth="9.00390625" defaultRowHeight="15.75"/>
  <cols>
    <col min="1" max="1" width="1.4921875" style="0" customWidth="1"/>
    <col min="2" max="2" width="3.625" style="0" customWidth="1"/>
    <col min="3" max="3" width="9.375" style="0" bestFit="1" customWidth="1"/>
    <col min="4" max="4" width="1.75390625" style="0" customWidth="1"/>
    <col min="5" max="5" width="10.25390625" style="0" customWidth="1"/>
    <col min="6" max="6" width="4.50390625" style="0" customWidth="1"/>
    <col min="7" max="7" width="1.00390625" style="0" customWidth="1"/>
    <col min="8" max="8" width="9.625" style="0" customWidth="1"/>
    <col min="9" max="9" width="8.125" style="0" customWidth="1"/>
    <col min="10" max="10" width="8.75390625" style="0" customWidth="1"/>
    <col min="11" max="11" width="7.50390625" style="0" customWidth="1"/>
    <col min="12" max="12" width="11.875" style="0" customWidth="1"/>
  </cols>
  <sheetData>
    <row r="1" ht="16.5" thickBot="1"/>
    <row r="2" spans="2:12" ht="15.75">
      <c r="B2" s="1"/>
      <c r="C2" s="2"/>
      <c r="D2" s="2"/>
      <c r="E2" s="2"/>
      <c r="F2" s="3"/>
      <c r="H2" s="14"/>
      <c r="I2" s="15" t="s">
        <v>9</v>
      </c>
      <c r="J2" s="16"/>
      <c r="K2" s="15" t="s">
        <v>10</v>
      </c>
      <c r="L2" s="17"/>
    </row>
    <row r="3" spans="2:12" ht="15.75">
      <c r="B3" s="4"/>
      <c r="C3" s="5" t="s">
        <v>7</v>
      </c>
      <c r="D3" s="5"/>
      <c r="E3" s="5" t="s">
        <v>5</v>
      </c>
      <c r="F3" s="6"/>
      <c r="H3" s="31" t="s">
        <v>19</v>
      </c>
      <c r="I3" s="18">
        <v>0.4</v>
      </c>
      <c r="J3" s="19" t="s">
        <v>4</v>
      </c>
      <c r="K3" s="20">
        <v>1</v>
      </c>
      <c r="L3" s="21" t="s">
        <v>11</v>
      </c>
    </row>
    <row r="4" spans="2:12" ht="15.75">
      <c r="B4" s="4">
        <v>1</v>
      </c>
      <c r="C4" s="13">
        <v>11</v>
      </c>
      <c r="D4" s="7"/>
      <c r="E4" s="13">
        <v>320</v>
      </c>
      <c r="F4" s="6"/>
      <c r="H4" s="22"/>
      <c r="I4" s="19"/>
      <c r="J4" s="19"/>
      <c r="K4" s="19" t="s">
        <v>4</v>
      </c>
      <c r="L4" s="21"/>
    </row>
    <row r="5" spans="2:12" ht="15.75">
      <c r="B5" s="4">
        <v>2</v>
      </c>
      <c r="C5" s="13">
        <v>12</v>
      </c>
      <c r="D5" s="7"/>
      <c r="E5" s="13">
        <v>1200</v>
      </c>
      <c r="F5" s="6"/>
      <c r="H5" s="29" t="s">
        <v>20</v>
      </c>
      <c r="I5" s="18">
        <v>0.53</v>
      </c>
      <c r="J5" s="19" t="s">
        <v>4</v>
      </c>
      <c r="K5" s="20">
        <v>1</v>
      </c>
      <c r="L5" s="42" t="s">
        <v>21</v>
      </c>
    </row>
    <row r="6" spans="2:12" ht="15.75">
      <c r="B6" s="4">
        <v>3</v>
      </c>
      <c r="C6" s="13">
        <v>13</v>
      </c>
      <c r="D6" s="7"/>
      <c r="E6" s="13">
        <v>600</v>
      </c>
      <c r="F6" s="6"/>
      <c r="H6" s="22" t="s">
        <v>4</v>
      </c>
      <c r="I6" s="19" t="s">
        <v>4</v>
      </c>
      <c r="J6" s="19" t="s">
        <v>4</v>
      </c>
      <c r="K6" s="19" t="s">
        <v>4</v>
      </c>
      <c r="L6" s="24" t="s">
        <v>4</v>
      </c>
    </row>
    <row r="7" spans="2:12" ht="15.75">
      <c r="B7" s="4">
        <v>4</v>
      </c>
      <c r="C7" s="13">
        <v>14</v>
      </c>
      <c r="D7" s="7"/>
      <c r="E7" s="13">
        <v>700</v>
      </c>
      <c r="F7" s="6"/>
      <c r="H7" s="25"/>
      <c r="I7" s="19"/>
      <c r="J7" s="26" t="s">
        <v>12</v>
      </c>
      <c r="K7" s="27">
        <f>((I3*SQRT(K5))/(I5*SQRT(K3)))</f>
        <v>0.7547169811320755</v>
      </c>
      <c r="L7" s="21" t="s">
        <v>22</v>
      </c>
    </row>
    <row r="8" spans="2:12" ht="16.5" thickBot="1">
      <c r="B8" s="4">
        <v>5</v>
      </c>
      <c r="C8" s="13">
        <v>18</v>
      </c>
      <c r="D8" s="7"/>
      <c r="E8" s="13">
        <v>500</v>
      </c>
      <c r="F8" s="6"/>
      <c r="H8" s="25"/>
      <c r="I8" s="19"/>
      <c r="J8" s="19" t="s">
        <v>13</v>
      </c>
      <c r="K8" s="28">
        <f>(1/K7)</f>
        <v>1.325</v>
      </c>
      <c r="L8" s="21" t="s">
        <v>23</v>
      </c>
    </row>
    <row r="9" spans="2:12" ht="16.5" thickBot="1">
      <c r="B9" s="4">
        <v>6</v>
      </c>
      <c r="C9" s="13">
        <v>16</v>
      </c>
      <c r="D9" s="7"/>
      <c r="E9" s="13">
        <v>800</v>
      </c>
      <c r="F9" s="6"/>
      <c r="H9" s="23"/>
      <c r="I9" s="29" t="s">
        <v>14</v>
      </c>
      <c r="J9" s="30">
        <v>0.08</v>
      </c>
      <c r="K9" s="19" t="s">
        <v>4</v>
      </c>
      <c r="L9" s="21"/>
    </row>
    <row r="10" spans="2:12" ht="16.5" thickBot="1">
      <c r="B10" s="4">
        <v>7</v>
      </c>
      <c r="C10" s="13">
        <v>0</v>
      </c>
      <c r="D10" s="7"/>
      <c r="E10" s="13">
        <v>500</v>
      </c>
      <c r="F10" s="6"/>
      <c r="H10" s="22" t="s">
        <v>4</v>
      </c>
      <c r="I10" s="19"/>
      <c r="J10" s="19"/>
      <c r="K10" s="19"/>
      <c r="L10" s="21"/>
    </row>
    <row r="11" spans="2:12" ht="15.75">
      <c r="B11" s="4">
        <v>8</v>
      </c>
      <c r="C11" s="13">
        <v>12</v>
      </c>
      <c r="D11" s="7"/>
      <c r="E11" s="13">
        <v>1100</v>
      </c>
      <c r="F11" s="6"/>
      <c r="H11" s="31" t="s">
        <v>15</v>
      </c>
      <c r="I11" s="32">
        <f>(I12*K7)</f>
        <v>58.125000000000014</v>
      </c>
      <c r="J11" s="33" t="s">
        <v>16</v>
      </c>
      <c r="K11" s="34">
        <f>(I3/(SQRT(I11)))</f>
        <v>0.05246606686271623</v>
      </c>
      <c r="L11" s="35" t="s">
        <v>4</v>
      </c>
    </row>
    <row r="12" spans="2:12" ht="16.5" thickBot="1">
      <c r="B12" s="4">
        <v>9</v>
      </c>
      <c r="C12" s="13">
        <v>11</v>
      </c>
      <c r="D12" s="7"/>
      <c r="E12" s="13">
        <v>1050</v>
      </c>
      <c r="F12" s="6"/>
      <c r="H12" s="36" t="s">
        <v>17</v>
      </c>
      <c r="I12" s="37">
        <f>((I3*I3)+(I5*I5*K7))/(J9*J9*K7)</f>
        <v>77.01562500000001</v>
      </c>
      <c r="J12" s="38" t="s">
        <v>18</v>
      </c>
      <c r="K12" s="39">
        <f>(I5/(SQRT(I12)))</f>
        <v>0.060392978300105295</v>
      </c>
      <c r="L12" s="40"/>
    </row>
    <row r="13" spans="2:6" ht="15.75">
      <c r="B13" s="4">
        <v>10</v>
      </c>
      <c r="C13" s="13">
        <v>12</v>
      </c>
      <c r="D13" s="7"/>
      <c r="E13" s="13">
        <v>980</v>
      </c>
      <c r="F13" s="6"/>
    </row>
    <row r="14" spans="2:6" ht="15.75">
      <c r="B14" s="4">
        <v>11</v>
      </c>
      <c r="C14" s="13"/>
      <c r="D14" s="7"/>
      <c r="E14" s="13">
        <v>800</v>
      </c>
      <c r="F14" s="6"/>
    </row>
    <row r="15" spans="2:8" ht="15.75">
      <c r="B15" s="4">
        <v>12</v>
      </c>
      <c r="C15" s="13"/>
      <c r="D15" s="7"/>
      <c r="E15" s="13">
        <v>900</v>
      </c>
      <c r="F15" s="6"/>
      <c r="H15" t="s">
        <v>24</v>
      </c>
    </row>
    <row r="16" spans="2:6" ht="15.75">
      <c r="B16" s="4">
        <v>13</v>
      </c>
      <c r="C16" s="13"/>
      <c r="D16" s="7"/>
      <c r="E16" s="13">
        <v>0</v>
      </c>
      <c r="F16" s="6"/>
    </row>
    <row r="17" spans="2:6" ht="15.75">
      <c r="B17" s="4">
        <v>14</v>
      </c>
      <c r="C17" s="13"/>
      <c r="D17" s="7"/>
      <c r="E17" s="13">
        <v>0</v>
      </c>
      <c r="F17" s="6"/>
    </row>
    <row r="18" spans="2:6" ht="15.75">
      <c r="B18" s="4">
        <v>15</v>
      </c>
      <c r="C18" s="13"/>
      <c r="D18" s="7"/>
      <c r="E18" s="13">
        <v>800</v>
      </c>
      <c r="F18" s="6"/>
    </row>
    <row r="19" spans="2:6" ht="15.75">
      <c r="B19" s="4">
        <f>1+B18</f>
        <v>16</v>
      </c>
      <c r="C19" s="13"/>
      <c r="D19" s="7"/>
      <c r="E19" s="13">
        <v>1200</v>
      </c>
      <c r="F19" s="6"/>
    </row>
    <row r="20" spans="2:6" ht="15.75">
      <c r="B20" s="4" t="s">
        <v>4</v>
      </c>
      <c r="C20" s="7"/>
      <c r="D20" s="7"/>
      <c r="E20" s="7"/>
      <c r="F20" s="6"/>
    </row>
    <row r="21" spans="2:6" ht="15.75">
      <c r="B21" s="4"/>
      <c r="C21" s="7"/>
      <c r="D21" s="7"/>
      <c r="E21" s="7"/>
      <c r="F21" s="6"/>
    </row>
    <row r="22" spans="2:6" ht="15.75">
      <c r="B22" s="4"/>
      <c r="C22" s="7">
        <f>COUNT(C4:C20)</f>
        <v>10</v>
      </c>
      <c r="D22" s="7"/>
      <c r="E22" s="7">
        <f>COUNT(E4:E20)</f>
        <v>16</v>
      </c>
      <c r="F22" s="6" t="s">
        <v>0</v>
      </c>
    </row>
    <row r="23" spans="2:9" ht="15.75">
      <c r="B23" s="4"/>
      <c r="C23" s="7">
        <f>AVERAGE(C4:C20)</f>
        <v>11.9</v>
      </c>
      <c r="D23" s="7"/>
      <c r="E23" s="8">
        <f>AVERAGE(E4:E20)</f>
        <v>715.625</v>
      </c>
      <c r="F23" s="6" t="s">
        <v>8</v>
      </c>
      <c r="H23" s="43">
        <f>C23*E23</f>
        <v>8515.9375</v>
      </c>
      <c r="I23" t="s">
        <v>25</v>
      </c>
    </row>
    <row r="24" spans="2:6" ht="15.75">
      <c r="B24" s="4"/>
      <c r="C24" s="8">
        <f>STDEV(C4:C20)</f>
        <v>4.748099034818509</v>
      </c>
      <c r="D24" s="7"/>
      <c r="E24" s="8">
        <f>STDEV(E4:E20)</f>
        <v>377.8353918485315</v>
      </c>
      <c r="F24" s="6" t="s">
        <v>1</v>
      </c>
    </row>
    <row r="25" spans="2:6" ht="15.75">
      <c r="B25" s="4"/>
      <c r="C25" s="41">
        <f>C24/C23</f>
        <v>0.3989999188923117</v>
      </c>
      <c r="D25" s="7"/>
      <c r="E25" s="41">
        <f>E24/E23</f>
        <v>0.5279795868625768</v>
      </c>
      <c r="F25" s="6" t="s">
        <v>2</v>
      </c>
    </row>
    <row r="26" spans="2:6" ht="15.75">
      <c r="B26" s="4"/>
      <c r="C26" s="9">
        <f>C25/SQRT(C22)</f>
        <v>0.12617485299221523</v>
      </c>
      <c r="D26" s="7"/>
      <c r="E26" s="9">
        <f>E25/SQRT(E22)</f>
        <v>0.1319948967156442</v>
      </c>
      <c r="F26" s="6" t="s">
        <v>3</v>
      </c>
    </row>
    <row r="27" spans="2:6" ht="8.25" customHeight="1">
      <c r="B27" s="4"/>
      <c r="C27" s="5"/>
      <c r="D27" s="5"/>
      <c r="E27" s="5"/>
      <c r="F27" s="6"/>
    </row>
    <row r="28" spans="2:6" ht="15.75">
      <c r="B28" s="4"/>
      <c r="C28" s="6" t="s">
        <v>6</v>
      </c>
      <c r="D28" s="5"/>
      <c r="E28" s="9">
        <f>SQRT(C26^2+E26^2)</f>
        <v>0.18259996244955998</v>
      </c>
      <c r="F28" s="6" t="s">
        <v>4</v>
      </c>
    </row>
    <row r="29" spans="2:6" ht="15.75">
      <c r="B29" s="10"/>
      <c r="C29" s="11"/>
      <c r="D29" s="11"/>
      <c r="E29" s="11"/>
      <c r="F29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 Iles &amp;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comment:</dc:creator>
  <cp:keywords/>
  <dc:description/>
  <cp:lastModifiedBy>comment:</cp:lastModifiedBy>
  <cp:lastPrinted>2004-09-29T23:08:15Z</cp:lastPrinted>
  <dcterms:created xsi:type="dcterms:W3CDTF">2004-09-29T22:56:56Z</dcterms:created>
  <dcterms:modified xsi:type="dcterms:W3CDTF">2004-09-30T00:45:26Z</dcterms:modified>
  <cp:category/>
  <cp:version/>
  <cp:contentType/>
  <cp:contentStatus/>
</cp:coreProperties>
</file>